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" i="12" l="1"/>
  <c r="K9" i="12"/>
  <c r="M9" i="12"/>
  <c r="O9" i="12"/>
  <c r="Q9" i="12"/>
  <c r="U9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I31" i="12"/>
  <c r="K31" i="12"/>
  <c r="M31" i="12"/>
  <c r="O31" i="12"/>
  <c r="Q31" i="12"/>
  <c r="U31" i="12"/>
  <c r="I34" i="12"/>
  <c r="I33" i="12" s="1"/>
  <c r="K34" i="12"/>
  <c r="K33" i="12" s="1"/>
  <c r="M34" i="12"/>
  <c r="M33" i="12" s="1"/>
  <c r="O34" i="12"/>
  <c r="O33" i="12" s="1"/>
  <c r="Q34" i="12"/>
  <c r="Q33" i="12" s="1"/>
  <c r="U34" i="12"/>
  <c r="U33" i="12" s="1"/>
  <c r="I37" i="12"/>
  <c r="I36" i="12" s="1"/>
  <c r="K37" i="12"/>
  <c r="K36" i="12" s="1"/>
  <c r="M37" i="12"/>
  <c r="M36" i="12" s="1"/>
  <c r="O37" i="12"/>
  <c r="O36" i="12" s="1"/>
  <c r="Q37" i="12"/>
  <c r="Q36" i="12" s="1"/>
  <c r="U37" i="12"/>
  <c r="U36" i="12" s="1"/>
  <c r="I40" i="12"/>
  <c r="I39" i="12" s="1"/>
  <c r="K40" i="12"/>
  <c r="K39" i="12" s="1"/>
  <c r="M40" i="12"/>
  <c r="M39" i="12" s="1"/>
  <c r="O40" i="12"/>
  <c r="O39" i="12" s="1"/>
  <c r="Q40" i="12"/>
  <c r="Q39" i="12" s="1"/>
  <c r="U40" i="12"/>
  <c r="U39" i="12" s="1"/>
  <c r="I43" i="12"/>
  <c r="I42" i="12" s="1"/>
  <c r="K43" i="12"/>
  <c r="K42" i="12" s="1"/>
  <c r="M43" i="12"/>
  <c r="M42" i="12" s="1"/>
  <c r="O43" i="12"/>
  <c r="O42" i="12" s="1"/>
  <c r="Q43" i="12"/>
  <c r="Q42" i="12" s="1"/>
  <c r="U43" i="12"/>
  <c r="U42" i="12" s="1"/>
  <c r="I45" i="12"/>
  <c r="K45" i="12"/>
  <c r="M45" i="12"/>
  <c r="O45" i="12"/>
  <c r="Q45" i="12"/>
  <c r="U45" i="12"/>
  <c r="I46" i="12"/>
  <c r="K46" i="12"/>
  <c r="M46" i="12"/>
  <c r="O46" i="12"/>
  <c r="O44" i="12" s="1"/>
  <c r="Q46" i="12"/>
  <c r="U46" i="12"/>
  <c r="I49" i="12"/>
  <c r="I48" i="12" s="1"/>
  <c r="K49" i="12"/>
  <c r="K48" i="12" s="1"/>
  <c r="M49" i="12"/>
  <c r="M48" i="12" s="1"/>
  <c r="O49" i="12"/>
  <c r="O48" i="12" s="1"/>
  <c r="Q49" i="12"/>
  <c r="Q48" i="12" s="1"/>
  <c r="U49" i="12"/>
  <c r="U48" i="12" s="1"/>
  <c r="I51" i="12"/>
  <c r="I50" i="12" s="1"/>
  <c r="K51" i="12"/>
  <c r="K50" i="12" s="1"/>
  <c r="M51" i="12"/>
  <c r="M50" i="12" s="1"/>
  <c r="O51" i="12"/>
  <c r="O50" i="12" s="1"/>
  <c r="Q51" i="12"/>
  <c r="Q50" i="12" s="1"/>
  <c r="U51" i="12"/>
  <c r="U50" i="12" s="1"/>
  <c r="I53" i="12"/>
  <c r="K53" i="12"/>
  <c r="M53" i="12"/>
  <c r="O53" i="12"/>
  <c r="Q53" i="12"/>
  <c r="U53" i="12"/>
  <c r="I54" i="12"/>
  <c r="K54" i="12"/>
  <c r="M54" i="12"/>
  <c r="O54" i="12"/>
  <c r="Q54" i="12"/>
  <c r="U54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F40" i="1"/>
  <c r="G40" i="1"/>
  <c r="H40" i="1"/>
  <c r="I40" i="1"/>
  <c r="J39" i="1"/>
  <c r="J40" i="1" s="1"/>
  <c r="J28" i="1"/>
  <c r="J26" i="1"/>
  <c r="G38" i="1"/>
  <c r="F38" i="1"/>
  <c r="J23" i="1"/>
  <c r="J24" i="1"/>
  <c r="J25" i="1"/>
  <c r="J27" i="1"/>
  <c r="E24" i="1"/>
  <c r="E26" i="1"/>
  <c r="U44" i="12" l="1"/>
  <c r="K44" i="12"/>
  <c r="U52" i="12"/>
  <c r="K52" i="12"/>
  <c r="O52" i="12"/>
  <c r="Q8" i="12"/>
  <c r="I8" i="12"/>
  <c r="M52" i="12"/>
  <c r="Q52" i="12"/>
  <c r="I52" i="12"/>
  <c r="M44" i="12"/>
  <c r="Q44" i="12"/>
  <c r="I44" i="12"/>
  <c r="O8" i="12"/>
  <c r="U8" i="12"/>
  <c r="K8" i="12"/>
  <c r="M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<sst xmlns="http://schemas.openxmlformats.org/spreadsheetml/2006/main" count="302" uniqueCount="182">
  <si>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</si>
  <si>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</si>
  <si>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</si>
  <si>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</si>
  <si>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</si>
  <si>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</si>
  <si>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</si>
  <si>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</si>
  <si>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</si>
  <si>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</si>
  <si>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</si>
  <si>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</si>
  <si>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</si>
  <si>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</si>
  <si>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</si>
  <si>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</si>
  <si>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</si>
  <si>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</si>
  <si>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</si>
  <si>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</si>
  <si>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</si>
  <si>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</si>
  <si>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</si>
  <si>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</si>
  <si>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</si>
  <si>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</si>
  <si>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</si>
  <si>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</si>
  <si>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</si>
  <si>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</si>
  <si>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</si>
  <si>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</si>
  <si>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</si>
  <si>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</si>
  <si>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</si>
  <si>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</si>
  <si>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</si>
  <si>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</si>
  <si>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</si>
  <si>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</si>
  <si>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</si>
  <si>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</si>
  <si>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</si>
  <si>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</si>
  <si>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 František Marcián</t>
  </si>
  <si>
    <t>Za Sokolovnou 323</t>
  </si>
  <si>
    <t>Rajhradice</t>
  </si>
  <si>
    <t>66461</t>
  </si>
  <si>
    <t>15226085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</si>
  <si>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</si>
  <si>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</si>
  <si>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</si>
  <si>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</si>
  <si>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</si>
  <si>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</si>
  <si>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</si>
  <si>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</si>
  <si>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</si>
  <si>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</si>
  <si>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</si>
  <si>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</si>
  <si>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93</t>
  </si>
  <si>
    <t>Dokončovací práce inž.staveb</t>
  </si>
  <si>
    <t>97</t>
  </si>
  <si>
    <t>Prorážení otvorů</t>
  </si>
  <si>
    <t>99</t>
  </si>
  <si>
    <t>Staveništní přesun hmot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</si>
  <si>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</si>
  <si>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</si>
  <si>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</si>
  <si>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</si>
  <si>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</si>
  <si>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</si>
  <si>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</si>
  <si>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</si>
  <si>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</si>
  <si>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</si>
  <si>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</si>
  <si>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</si>
  <si>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</si>
  <si>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</si>
  <si>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</si>
  <si>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</si>
  <si>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</si>
  <si>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</si>
  <si>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</si>
  <si>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</si>
  <si>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</si>
  <si>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</si>
  <si>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</si>
  <si>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</si>
  <si>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</si>
  <si>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</si>
  <si>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</si>
  <si>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</si>
  <si>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</si>
  <si>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</si>
  <si>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</si>
  <si>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122201402R00</t>
  </si>
  <si>
    <t>Vykopávky v zemníku v hor. 3 do 1000 m3, zemina pro sjezdy</t>
  </si>
  <si>
    <t>m3</t>
  </si>
  <si>
    <t>POL1_0</t>
  </si>
  <si>
    <t>5*40</t>
  </si>
  <si>
    <t>VV</t>
  </si>
  <si>
    <t>171101101R00</t>
  </si>
  <si>
    <t>Uložení sypaniny do násypů zhutněných na 95% PS, zřízení sjezdů</t>
  </si>
  <si>
    <t>162301101R00</t>
  </si>
  <si>
    <t>Vodorovné přemístění výkopku z hor.1-4 do 500 m</t>
  </si>
  <si>
    <t>129103101R00</t>
  </si>
  <si>
    <t>Čištění vodotečí, hl. do 2,5 m, š.do 5 m, v hor.2</t>
  </si>
  <si>
    <t>KM 0,000-0,800: : 1244,2</t>
  </si>
  <si>
    <t>KM 0,800-2,100: : 2216,6</t>
  </si>
  <si>
    <t>KM 2,100-2,700: : 1231,3</t>
  </si>
  <si>
    <t>KM 2,700-3,576: : 1322,7</t>
  </si>
  <si>
    <t>167101102R00</t>
  </si>
  <si>
    <t>Nakládání výkopku z hor.1-4 v množství nad 100 m3</t>
  </si>
  <si>
    <t>6014,8-1244,2</t>
  </si>
  <si>
    <t>162401102R00</t>
  </si>
  <si>
    <t>Vodorovné přemístění výkopku z hor.1-4 do 2000 m</t>
  </si>
  <si>
    <t>162301102R00</t>
  </si>
  <si>
    <t>Vodorovné přemístění výkopku z hor.1-4 do 1000 m</t>
  </si>
  <si>
    <t>181006111R00</t>
  </si>
  <si>
    <t>Rozprostření zemin v rov./sklonu 1:5, tl. do 10 cm</t>
  </si>
  <si>
    <t>m2</t>
  </si>
  <si>
    <t>183551111R00</t>
  </si>
  <si>
    <t>Úprava půdy první orbou 30 cm, do 5 ha, do 5 st.</t>
  </si>
  <si>
    <t>ha</t>
  </si>
  <si>
    <t>180401213R00</t>
  </si>
  <si>
    <t>Založení trávníku lučního výsevem ve svahu do 1:1</t>
  </si>
  <si>
    <t>1300*5</t>
  </si>
  <si>
    <t>180401211R00</t>
  </si>
  <si>
    <t>Založení trávníku lučního výsevem v rovině</t>
  </si>
  <si>
    <t>775*5</t>
  </si>
  <si>
    <t>00572472R</t>
  </si>
  <si>
    <t>Směs travní luční III. - dlouhodobá PROFI</t>
  </si>
  <si>
    <t>kg</t>
  </si>
  <si>
    <t>POL3_0</t>
  </si>
  <si>
    <t>6500*0,025</t>
  </si>
  <si>
    <t>3875*0,025</t>
  </si>
  <si>
    <t>181201101R00</t>
  </si>
  <si>
    <t>Úprava pláně v násypech v hor. 1-4, bez zhutnění, oprava koruny hráze</t>
  </si>
  <si>
    <t>2780*3</t>
  </si>
  <si>
    <t>463212111R00</t>
  </si>
  <si>
    <t>Rovnanina z lom.kamene s vyklínováním spár úlomky, doplnění opevnění čel propustků</t>
  </si>
  <si>
    <t>2,0*7</t>
  </si>
  <si>
    <t>564761111R00</t>
  </si>
  <si>
    <t>Podklad z kameniva drceného vel.32-63 mm,tl. 20 cm, zpevnění nájezdů</t>
  </si>
  <si>
    <t>6*40</t>
  </si>
  <si>
    <t>892601183R00</t>
  </si>
  <si>
    <t>Pročištění propustků</t>
  </si>
  <si>
    <t>m</t>
  </si>
  <si>
    <t>20+16+16+16</t>
  </si>
  <si>
    <t>938909311R00</t>
  </si>
  <si>
    <t>Odstranění nánosu z povrchu podkladu živice/beton, čištění silnic</t>
  </si>
  <si>
    <t>979081111R00</t>
  </si>
  <si>
    <t>Odvoz suti a vybour. hmot na skládku do 1 km, demont. stavidlo</t>
  </si>
  <si>
    <t>t</t>
  </si>
  <si>
    <t>979081121R00</t>
  </si>
  <si>
    <t>Příplatek k odvozu za každý další 1 km, demont. stavidlo</t>
  </si>
  <si>
    <t>2,5*9</t>
  </si>
  <si>
    <t>998332011R00</t>
  </si>
  <si>
    <t>Přesun hmot, úpravy toků a kanálů, hráze ostatní</t>
  </si>
  <si>
    <t>767900090RAD</t>
  </si>
  <si>
    <t>Demontáž atypických ocelových konstrukcí, 250 - 500 kg/kus, nefunkční stavidlo</t>
  </si>
  <si>
    <t>POL2_0</t>
  </si>
  <si>
    <t>005121010R</t>
  </si>
  <si>
    <t>Soubor</t>
  </si>
  <si>
    <t>005111020R</t>
  </si>
  <si>
    <t>005241020R</t>
  </si>
  <si>
    <t>005211020R</t>
  </si>
  <si>
    <t/>
  </si>
  <si>
    <t>END</t>
  </si>
  <si>
    <t>LADENSKÁ STROUHA, STARÁ BŘECLAV-LADNÁ, SO-02- odstranění nánosů</t>
  </si>
  <si>
    <t>LADENSKÁ STROUHA, STARÁ BŘECLAV-LADNÁ, SO-02-odstr.nánosů</t>
  </si>
  <si>
    <t>Položkový výkaz výměr</t>
  </si>
  <si>
    <t xml:space="preserve">Položkový výkaz výměr </t>
  </si>
  <si>
    <t>Vytyčení stavby a inženýrských sítí</t>
  </si>
  <si>
    <t>Geodetické zaměření skutečného provedení +DSPS</t>
  </si>
  <si>
    <t>R</t>
  </si>
  <si>
    <t>Protokolární předání stavbou dotčených pozemků a komunikací</t>
  </si>
  <si>
    <t>Ochrana stávajících inženýrských sítí na staveništi</t>
  </si>
  <si>
    <t>Vybudování, provoz a odstranění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</si>
</sst>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##,0\,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165" fontId="0" fillId="0" borderId="0" xfId="0" applyNumberFormat="1"/>
    <xf numFmtId="165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165" fontId="7" fillId="0" borderId="35" xfId="0" applyNumberFormat="1" applyFont="1" applyBorder="1" applyAlignment="1">
      <alignment horizontal="center" vertical="center"/>
    </xf>
    <xf numFmtId="165" fontId="7" fillId="0" borderId="35" xfId="0" applyNumberFormat="1" applyFont="1" applyBorder="1" applyAlignment="1">
      <alignment vertical="center"/>
    </xf>
    <xf numFmtId="165" fontId="7" fillId="0" borderId="33" xfId="0" applyNumberFormat="1" applyFont="1" applyBorder="1" applyAlignment="1">
      <alignment horizontal="center" vertical="center"/>
    </xf>
    <xf numFmtId="165" fontId="7" fillId="0" borderId="33" xfId="0" applyNumberFormat="1" applyFont="1" applyBorder="1" applyAlignment="1">
      <alignment vertical="center"/>
    </xf>
    <xf numFmtId="165" fontId="7" fillId="0" borderId="38" xfId="0" applyNumberFormat="1" applyFont="1" applyBorder="1" applyAlignment="1">
      <alignment horizontal="center" vertical="center"/>
    </xf>
    <xf numFmtId="165" fontId="7" fillId="0" borderId="38" xfId="0" applyNumberFormat="1" applyFont="1" applyBorder="1" applyAlignment="1">
      <alignment vertical="center"/>
    </xf>
    <xf numFmtId="165" fontId="7" fillId="4" borderId="38" xfId="0" applyNumberFormat="1" applyFont="1" applyFill="1" applyBorder="1" applyAlignment="1">
      <alignment horizontal="center"/>
    </xf>
    <xf numFmtId="165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5" fontId="0" fillId="3" borderId="48" xfId="0" applyNumberFormat="1" applyFill="1" applyBorder="1" applyAlignment="1">
      <alignment vertical="top"/>
    </xf>
    <xf numFmtId="165" fontId="16" fillId="0" borderId="33" xfId="0" applyNumberFormat="1" applyFont="1" applyBorder="1" applyAlignment="1">
      <alignment vertical="top" shrinkToFit="1"/>
    </xf>
    <xf numFmtId="165" fontId="16" fillId="0" borderId="26" xfId="0" applyNumberFormat="1" applyFont="1" applyBorder="1" applyAlignment="1">
      <alignment vertical="top" shrinkToFit="1"/>
    </xf>
    <xf numFmtId="165" fontId="0" fillId="3" borderId="38" xfId="0" applyNumberFormat="1" applyFill="1" applyBorder="1" applyAlignment="1">
      <alignment vertical="top" shrinkToFit="1"/>
    </xf>
    <xf numFmtId="165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5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5" fontId="16" fillId="0" borderId="38" xfId="0" applyNumberFormat="1" applyFont="1" applyBorder="1" applyAlignment="1">
      <alignment vertical="top" shrinkToFit="1"/>
    </xf>
    <xf numFmtId="165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wrapText="1" shrinkToFit="1"/>
    </xf>
    <xf numFmtId="4" fontId="0" fillId="3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16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64" fontId="7" fillId="4" borderId="38" xfId="0" applyNumberFormat="1" applyFont="1" applyFill="1" applyBorder="1" applyAlignment="1"/>
    <xf numFmtId="16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16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65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Stavitel2015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23" zoomScaleNormal="100" zoomScaleSheetLayoutView="75" workbookViewId="0">
      <selection activeCell="I47" sqref="I47:J5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8" t="s">
        <v>174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">
      <c r="A2" s="4"/>
      <c r="B2" s="81" t="s">
        <v>40</v>
      </c>
      <c r="C2" s="82"/>
      <c r="D2" s="83" t="s">
        <v>173</v>
      </c>
      <c r="E2" s="83"/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5" t="s">
        <v>44</v>
      </c>
      <c r="E11" s="235"/>
      <c r="F11" s="235"/>
      <c r="G11" s="235"/>
      <c r="H11" s="28" t="s">
        <v>33</v>
      </c>
      <c r="I11" s="98" t="s">
        <v>48</v>
      </c>
      <c r="J11" s="11"/>
    </row>
    <row r="12" spans="1:15" ht="15.75" customHeight="1" x14ac:dyDescent="0.2">
      <c r="A12" s="4"/>
      <c r="B12" s="41"/>
      <c r="C12" s="26"/>
      <c r="D12" s="238" t="s">
        <v>45</v>
      </c>
      <c r="E12" s="238"/>
      <c r="F12" s="238"/>
      <c r="G12" s="238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 t="s">
        <v>47</v>
      </c>
      <c r="D13" s="239" t="s">
        <v>46</v>
      </c>
      <c r="E13" s="239"/>
      <c r="F13" s="239"/>
      <c r="G13" s="239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4"/>
      <c r="F15" s="234"/>
      <c r="G15" s="236"/>
      <c r="H15" s="236"/>
      <c r="I15" s="236" t="s">
        <v>28</v>
      </c>
      <c r="J15" s="237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17"/>
      <c r="F16" s="218"/>
      <c r="G16" s="217"/>
      <c r="H16" s="218"/>
      <c r="I16" s="219"/>
      <c r="J16" s="220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17"/>
      <c r="F17" s="218"/>
      <c r="G17" s="217"/>
      <c r="H17" s="218"/>
      <c r="I17" s="219"/>
      <c r="J17" s="220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17"/>
      <c r="F18" s="218"/>
      <c r="G18" s="217"/>
      <c r="H18" s="218"/>
      <c r="I18" s="219"/>
      <c r="J18" s="220"/>
    </row>
    <row r="19" spans="1:10" ht="23.25" customHeight="1" x14ac:dyDescent="0.2">
      <c r="A19" s="146" t="s">
        <v>69</v>
      </c>
      <c r="B19" s="147" t="s">
        <v>26</v>
      </c>
      <c r="C19" s="58"/>
      <c r="D19" s="59"/>
      <c r="E19" s="217"/>
      <c r="F19" s="218"/>
      <c r="G19" s="217"/>
      <c r="H19" s="218"/>
      <c r="I19" s="219"/>
      <c r="J19" s="220"/>
    </row>
    <row r="20" spans="1:10" ht="23.25" customHeight="1" x14ac:dyDescent="0.2">
      <c r="A20" s="146" t="s">
        <v>70</v>
      </c>
      <c r="B20" s="147" t="s">
        <v>27</v>
      </c>
      <c r="C20" s="58"/>
      <c r="D20" s="59"/>
      <c r="E20" s="217"/>
      <c r="F20" s="218"/>
      <c r="G20" s="217"/>
      <c r="H20" s="218"/>
      <c r="I20" s="219"/>
      <c r="J20" s="220"/>
    </row>
    <row r="21" spans="1:10" ht="23.25" customHeight="1" x14ac:dyDescent="0.2">
      <c r="A21" s="4"/>
      <c r="B21" s="74" t="s">
        <v>28</v>
      </c>
      <c r="C21" s="75"/>
      <c r="D21" s="76"/>
      <c r="E21" s="226"/>
      <c r="F21" s="241"/>
      <c r="G21" s="226"/>
      <c r="H21" s="241"/>
      <c r="I21" s="226"/>
      <c r="J21" s="22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4"/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/>
      <c r="H24" s="223"/>
      <c r="I24" s="22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4"/>
      <c r="H25" s="225"/>
      <c r="I25" s="22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1"/>
      <c r="H26" s="232"/>
      <c r="I26" s="23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3"/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40"/>
      <c r="H28" s="240"/>
      <c r="I28" s="240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40"/>
      <c r="H29" s="240"/>
      <c r="I29" s="240"/>
      <c r="J29" s="125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42549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08"/>
      <c r="D39" s="209"/>
      <c r="E39" s="209"/>
      <c r="F39" s="114">
        <v>0</v>
      </c>
      <c r="G39" s="115">
        <v>2987691.25</v>
      </c>
      <c r="H39" s="116">
        <v>627415</v>
      </c>
      <c r="I39" s="116">
        <v>3615106.25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10" t="s">
        <v>49</v>
      </c>
      <c r="C40" s="211"/>
      <c r="D40" s="211"/>
      <c r="E40" s="212"/>
      <c r="F40" s="117">
        <f>SUMIF(A39:A39,"=1",F39:F39)</f>
        <v>0</v>
      </c>
      <c r="G40" s="118">
        <f>SUMIF(A39:A39,"=1",G39:G39)</f>
        <v>2987691.25</v>
      </c>
      <c r="H40" s="118">
        <f>SUMIF(A39:A39,"=1",H39:H39)</f>
        <v>627415</v>
      </c>
      <c r="I40" s="118">
        <f>SUMIF(A39:A39,"=1",I39:I39)</f>
        <v>3615106.25</v>
      </c>
      <c r="J40" s="104">
        <f>SUMIF(A39:A39,"=1",J39:J39)</f>
        <v>100</v>
      </c>
    </row>
    <row r="44" spans="1:10" ht="15.75" x14ac:dyDescent="0.25">
      <c r="B44" s="126" t="s">
        <v>51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52</v>
      </c>
      <c r="G46" s="135"/>
      <c r="H46" s="135"/>
      <c r="I46" s="213" t="s">
        <v>28</v>
      </c>
      <c r="J46" s="213"/>
    </row>
    <row r="47" spans="1:10" ht="25.5" customHeight="1" x14ac:dyDescent="0.2">
      <c r="A47" s="128"/>
      <c r="B47" s="136" t="s">
        <v>53</v>
      </c>
      <c r="C47" s="215" t="s">
        <v>54</v>
      </c>
      <c r="D47" s="216"/>
      <c r="E47" s="216"/>
      <c r="F47" s="138" t="s">
        <v>23</v>
      </c>
      <c r="G47" s="139"/>
      <c r="H47" s="139"/>
      <c r="I47" s="214"/>
      <c r="J47" s="214"/>
    </row>
    <row r="48" spans="1:10" ht="25.5" customHeight="1" x14ac:dyDescent="0.2">
      <c r="A48" s="128"/>
      <c r="B48" s="130" t="s">
        <v>55</v>
      </c>
      <c r="C48" s="206" t="s">
        <v>56</v>
      </c>
      <c r="D48" s="207"/>
      <c r="E48" s="207"/>
      <c r="F48" s="140" t="s">
        <v>23</v>
      </c>
      <c r="G48" s="141"/>
      <c r="H48" s="141"/>
      <c r="I48" s="205"/>
      <c r="J48" s="205"/>
    </row>
    <row r="49" spans="1:10" ht="25.5" customHeight="1" x14ac:dyDescent="0.2">
      <c r="A49" s="128"/>
      <c r="B49" s="130" t="s">
        <v>57</v>
      </c>
      <c r="C49" s="206" t="s">
        <v>58</v>
      </c>
      <c r="D49" s="207"/>
      <c r="E49" s="207"/>
      <c r="F49" s="140" t="s">
        <v>23</v>
      </c>
      <c r="G49" s="141"/>
      <c r="H49" s="141"/>
      <c r="I49" s="205"/>
      <c r="J49" s="205"/>
    </row>
    <row r="50" spans="1:10" ht="25.5" customHeight="1" x14ac:dyDescent="0.2">
      <c r="A50" s="128"/>
      <c r="B50" s="130" t="s">
        <v>59</v>
      </c>
      <c r="C50" s="206" t="s">
        <v>60</v>
      </c>
      <c r="D50" s="207"/>
      <c r="E50" s="207"/>
      <c r="F50" s="140" t="s">
        <v>23</v>
      </c>
      <c r="G50" s="141"/>
      <c r="H50" s="141"/>
      <c r="I50" s="205"/>
      <c r="J50" s="205"/>
    </row>
    <row r="51" spans="1:10" ht="25.5" customHeight="1" x14ac:dyDescent="0.2">
      <c r="A51" s="128"/>
      <c r="B51" s="130" t="s">
        <v>61</v>
      </c>
      <c r="C51" s="206" t="s">
        <v>62</v>
      </c>
      <c r="D51" s="207"/>
      <c r="E51" s="207"/>
      <c r="F51" s="140" t="s">
        <v>23</v>
      </c>
      <c r="G51" s="141"/>
      <c r="H51" s="141"/>
      <c r="I51" s="205"/>
      <c r="J51" s="205"/>
    </row>
    <row r="52" spans="1:10" ht="25.5" customHeight="1" x14ac:dyDescent="0.2">
      <c r="A52" s="128"/>
      <c r="B52" s="130" t="s">
        <v>63</v>
      </c>
      <c r="C52" s="206" t="s">
        <v>64</v>
      </c>
      <c r="D52" s="207"/>
      <c r="E52" s="207"/>
      <c r="F52" s="140" t="s">
        <v>23</v>
      </c>
      <c r="G52" s="141"/>
      <c r="H52" s="141"/>
      <c r="I52" s="205"/>
      <c r="J52" s="205"/>
    </row>
    <row r="53" spans="1:10" ht="25.5" customHeight="1" x14ac:dyDescent="0.2">
      <c r="A53" s="128"/>
      <c r="B53" s="130" t="s">
        <v>65</v>
      </c>
      <c r="C53" s="206" t="s">
        <v>66</v>
      </c>
      <c r="D53" s="207"/>
      <c r="E53" s="207"/>
      <c r="F53" s="140" t="s">
        <v>23</v>
      </c>
      <c r="G53" s="141"/>
      <c r="H53" s="141"/>
      <c r="I53" s="205"/>
      <c r="J53" s="205"/>
    </row>
    <row r="54" spans="1:10" ht="25.5" customHeight="1" x14ac:dyDescent="0.2">
      <c r="A54" s="128"/>
      <c r="B54" s="130" t="s">
        <v>67</v>
      </c>
      <c r="C54" s="206" t="s">
        <v>68</v>
      </c>
      <c r="D54" s="207"/>
      <c r="E54" s="207"/>
      <c r="F54" s="140" t="s">
        <v>24</v>
      </c>
      <c r="G54" s="141"/>
      <c r="H54" s="141"/>
      <c r="I54" s="205"/>
      <c r="J54" s="205"/>
    </row>
    <row r="55" spans="1:10" ht="25.5" customHeight="1" x14ac:dyDescent="0.2">
      <c r="A55" s="128"/>
      <c r="B55" s="137" t="s">
        <v>69</v>
      </c>
      <c r="C55" s="202" t="s">
        <v>26</v>
      </c>
      <c r="D55" s="203"/>
      <c r="E55" s="203"/>
      <c r="F55" s="142" t="s">
        <v>69</v>
      </c>
      <c r="G55" s="143"/>
      <c r="H55" s="143"/>
      <c r="I55" s="201"/>
      <c r="J55" s="201"/>
    </row>
    <row r="56" spans="1:10" ht="25.5" customHeight="1" x14ac:dyDescent="0.2">
      <c r="A56" s="129"/>
      <c r="B56" s="133" t="s">
        <v>1</v>
      </c>
      <c r="C56" s="133"/>
      <c r="D56" s="134"/>
      <c r="E56" s="134"/>
      <c r="F56" s="144"/>
      <c r="G56" s="145"/>
      <c r="H56" s="145"/>
      <c r="I56" s="204"/>
      <c r="J56" s="204"/>
    </row>
    <row r="57" spans="1:10" x14ac:dyDescent="0.2">
      <c r="F57" s="101"/>
      <c r="G57" s="102"/>
      <c r="H57" s="101"/>
      <c r="I57" s="102"/>
      <c r="J57" s="102"/>
    </row>
    <row r="58" spans="1:10" x14ac:dyDescent="0.2">
      <c r="F58" s="101"/>
      <c r="G58" s="102"/>
      <c r="H58" s="101"/>
      <c r="I58" s="102"/>
      <c r="J58" s="102"/>
    </row>
    <row r="59" spans="1:10" x14ac:dyDescent="0.2">
      <c r="F59" s="101"/>
      <c r="G59" s="102"/>
      <c r="H59" s="101"/>
      <c r="I59" s="102"/>
      <c r="J59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9" t="s">
        <v>41</v>
      </c>
      <c r="B2" s="78"/>
      <c r="C2" s="244"/>
      <c r="D2" s="244"/>
      <c r="E2" s="244"/>
      <c r="F2" s="244"/>
      <c r="G2" s="245"/>
    </row>
    <row r="3" spans="1:7" ht="24.95" hidden="1" customHeight="1" x14ac:dyDescent="0.2">
      <c r="A3" s="79" t="s">
        <v>7</v>
      </c>
      <c r="B3" s="78"/>
      <c r="C3" s="244"/>
      <c r="D3" s="244"/>
      <c r="E3" s="244"/>
      <c r="F3" s="244"/>
      <c r="G3" s="245"/>
    </row>
    <row r="4" spans="1:7" ht="24.95" hidden="1" customHeight="1" x14ac:dyDescent="0.2">
      <c r="A4" s="79" t="s">
        <v>8</v>
      </c>
      <c r="B4" s="78"/>
      <c r="C4" s="244"/>
      <c r="D4" s="244"/>
      <c r="E4" s="244"/>
      <c r="F4" s="244"/>
      <c r="G4" s="24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tabSelected="1" topLeftCell="A30" workbookViewId="0">
      <selection activeCell="Y46" sqref="Y46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46" t="s">
        <v>175</v>
      </c>
      <c r="B1" s="246"/>
      <c r="C1" s="246"/>
      <c r="D1" s="246"/>
      <c r="E1" s="246"/>
      <c r="F1" s="246"/>
      <c r="G1" s="246"/>
      <c r="AE1" t="s">
        <v>72</v>
      </c>
    </row>
    <row r="2" spans="1:60" ht="24.95" customHeight="1" x14ac:dyDescent="0.2">
      <c r="A2" s="151" t="s">
        <v>71</v>
      </c>
      <c r="B2" s="149"/>
      <c r="C2" s="247" t="s">
        <v>172</v>
      </c>
      <c r="D2" s="248"/>
      <c r="E2" s="248"/>
      <c r="F2" s="248"/>
      <c r="G2" s="249"/>
      <c r="AE2" t="s">
        <v>73</v>
      </c>
    </row>
    <row r="3" spans="1:60" ht="24.95" hidden="1" customHeight="1" x14ac:dyDescent="0.2">
      <c r="A3" s="152" t="s">
        <v>7</v>
      </c>
      <c r="B3" s="150"/>
      <c r="C3" s="250"/>
      <c r="D3" s="250"/>
      <c r="E3" s="250"/>
      <c r="F3" s="250"/>
      <c r="G3" s="251"/>
      <c r="AE3" t="s">
        <v>74</v>
      </c>
    </row>
    <row r="4" spans="1:60" ht="24.95" hidden="1" customHeight="1" x14ac:dyDescent="0.2">
      <c r="A4" s="152" t="s">
        <v>8</v>
      </c>
      <c r="B4" s="150"/>
      <c r="C4" s="252"/>
      <c r="D4" s="250"/>
      <c r="E4" s="250"/>
      <c r="F4" s="250"/>
      <c r="G4" s="251"/>
      <c r="AE4" t="s">
        <v>75</v>
      </c>
    </row>
    <row r="5" spans="1:60" hidden="1" x14ac:dyDescent="0.2">
      <c r="A5" s="153" t="s">
        <v>76</v>
      </c>
      <c r="B5" s="154"/>
      <c r="C5" s="155"/>
      <c r="D5" s="156"/>
      <c r="E5" s="157"/>
      <c r="F5" s="157"/>
      <c r="G5" s="158"/>
      <c r="AE5" t="s">
        <v>77</v>
      </c>
    </row>
    <row r="6" spans="1:60" x14ac:dyDescent="0.2">
      <c r="D6" s="148"/>
    </row>
    <row r="7" spans="1:60" ht="38.25" x14ac:dyDescent="0.2">
      <c r="A7" s="163" t="s">
        <v>78</v>
      </c>
      <c r="B7" s="164" t="s">
        <v>79</v>
      </c>
      <c r="C7" s="164" t="s">
        <v>80</v>
      </c>
      <c r="D7" s="176" t="s">
        <v>81</v>
      </c>
      <c r="E7" s="163" t="s">
        <v>82</v>
      </c>
      <c r="F7" s="159" t="s">
        <v>83</v>
      </c>
      <c r="G7" s="177" t="s">
        <v>28</v>
      </c>
      <c r="H7" s="178" t="s">
        <v>29</v>
      </c>
      <c r="I7" s="178" t="s">
        <v>84</v>
      </c>
      <c r="J7" s="178" t="s">
        <v>30</v>
      </c>
      <c r="K7" s="178" t="s">
        <v>85</v>
      </c>
      <c r="L7" s="178" t="s">
        <v>86</v>
      </c>
      <c r="M7" s="178" t="s">
        <v>87</v>
      </c>
      <c r="N7" s="178" t="s">
        <v>88</v>
      </c>
      <c r="O7" s="178" t="s">
        <v>89</v>
      </c>
      <c r="P7" s="178" t="s">
        <v>90</v>
      </c>
      <c r="Q7" s="178" t="s">
        <v>91</v>
      </c>
      <c r="R7" s="178" t="s">
        <v>92</v>
      </c>
      <c r="S7" s="178" t="s">
        <v>93</v>
      </c>
      <c r="T7" s="178" t="s">
        <v>94</v>
      </c>
      <c r="U7" s="165" t="s">
        <v>95</v>
      </c>
    </row>
    <row r="8" spans="1:60" x14ac:dyDescent="0.2">
      <c r="A8" s="179" t="s">
        <v>96</v>
      </c>
      <c r="B8" s="180" t="s">
        <v>53</v>
      </c>
      <c r="C8" s="181" t="s">
        <v>54</v>
      </c>
      <c r="D8" s="182"/>
      <c r="E8" s="195"/>
      <c r="F8" s="195"/>
      <c r="G8" s="195"/>
      <c r="H8" s="195"/>
      <c r="I8" s="195">
        <f>SUM(I9:I32)</f>
        <v>30372.81</v>
      </c>
      <c r="J8" s="195"/>
      <c r="K8" s="195">
        <f>SUM(K9:K32)</f>
        <v>2667076.7700000005</v>
      </c>
      <c r="L8" s="195"/>
      <c r="M8" s="195">
        <f>SUM(M9:M32)</f>
        <v>0</v>
      </c>
      <c r="N8" s="195"/>
      <c r="O8" s="195">
        <f>SUM(O9:O32)</f>
        <v>0.26</v>
      </c>
      <c r="P8" s="171"/>
      <c r="Q8" s="171">
        <f>SUM(Q9:Q32)</f>
        <v>0</v>
      </c>
      <c r="R8" s="171"/>
      <c r="S8" s="171"/>
      <c r="T8" s="183"/>
      <c r="U8" s="171">
        <f>SUM(U9:U32)</f>
        <v>6650</v>
      </c>
      <c r="AE8" t="s">
        <v>97</v>
      </c>
    </row>
    <row r="9" spans="1:60" ht="22.5" outlineLevel="1" x14ac:dyDescent="0.2">
      <c r="A9" s="161">
        <v>1</v>
      </c>
      <c r="B9" s="166" t="s">
        <v>98</v>
      </c>
      <c r="C9" s="189" t="s">
        <v>99</v>
      </c>
      <c r="D9" s="168" t="s">
        <v>100</v>
      </c>
      <c r="E9" s="196">
        <v>200</v>
      </c>
      <c r="F9" s="196"/>
      <c r="G9" s="196"/>
      <c r="H9" s="196">
        <v>0</v>
      </c>
      <c r="I9" s="196">
        <f>ROUND(E9*H9,2)</f>
        <v>0</v>
      </c>
      <c r="J9" s="196">
        <v>62.8</v>
      </c>
      <c r="K9" s="196">
        <f>ROUND(E9*J9,2)</f>
        <v>12560</v>
      </c>
      <c r="L9" s="196">
        <v>21</v>
      </c>
      <c r="M9" s="196">
        <f>G9*(1+L9/100)</f>
        <v>0</v>
      </c>
      <c r="N9" s="196">
        <v>0</v>
      </c>
      <c r="O9" s="196">
        <f>ROUND(E9*N9,2)</f>
        <v>0</v>
      </c>
      <c r="P9" s="172">
        <v>0</v>
      </c>
      <c r="Q9" s="172">
        <f>ROUND(E9*P9,2)</f>
        <v>0</v>
      </c>
      <c r="R9" s="172"/>
      <c r="S9" s="172"/>
      <c r="T9" s="173">
        <v>8.2000000000000003E-2</v>
      </c>
      <c r="U9" s="172">
        <f>ROUND(E9*T9,2)</f>
        <v>16.399999999999999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101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6"/>
      <c r="C10" s="190" t="s">
        <v>102</v>
      </c>
      <c r="D10" s="169"/>
      <c r="E10" s="197">
        <v>200</v>
      </c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72"/>
      <c r="Q10" s="172"/>
      <c r="R10" s="172"/>
      <c r="S10" s="172"/>
      <c r="T10" s="173"/>
      <c r="U10" s="172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103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2.5" outlineLevel="1" x14ac:dyDescent="0.2">
      <c r="A11" s="161">
        <v>2</v>
      </c>
      <c r="B11" s="166" t="s">
        <v>104</v>
      </c>
      <c r="C11" s="189" t="s">
        <v>105</v>
      </c>
      <c r="D11" s="168" t="s">
        <v>100</v>
      </c>
      <c r="E11" s="196">
        <v>200</v>
      </c>
      <c r="F11" s="196"/>
      <c r="G11" s="196"/>
      <c r="H11" s="196">
        <v>0</v>
      </c>
      <c r="I11" s="196">
        <f>ROUND(E11*H11,2)</f>
        <v>0</v>
      </c>
      <c r="J11" s="196">
        <v>42.6</v>
      </c>
      <c r="K11" s="196">
        <f>ROUND(E11*J11,2)</f>
        <v>8520</v>
      </c>
      <c r="L11" s="196">
        <v>21</v>
      </c>
      <c r="M11" s="196">
        <f>G11*(1+L11/100)</f>
        <v>0</v>
      </c>
      <c r="N11" s="196">
        <v>0</v>
      </c>
      <c r="O11" s="196">
        <f>ROUND(E11*N11,2)</f>
        <v>0</v>
      </c>
      <c r="P11" s="172">
        <v>0</v>
      </c>
      <c r="Q11" s="172">
        <f>ROUND(E11*P11,2)</f>
        <v>0</v>
      </c>
      <c r="R11" s="172"/>
      <c r="S11" s="172"/>
      <c r="T11" s="173">
        <v>4.2999999999999997E-2</v>
      </c>
      <c r="U11" s="172">
        <f>ROUND(E11*T11,2)</f>
        <v>8.6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101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>
        <v>3</v>
      </c>
      <c r="B12" s="166" t="s">
        <v>106</v>
      </c>
      <c r="C12" s="189" t="s">
        <v>107</v>
      </c>
      <c r="D12" s="168" t="s">
        <v>100</v>
      </c>
      <c r="E12" s="196">
        <v>200</v>
      </c>
      <c r="F12" s="196"/>
      <c r="G12" s="196"/>
      <c r="H12" s="196">
        <v>0</v>
      </c>
      <c r="I12" s="196">
        <f>ROUND(E12*H12,2)</f>
        <v>0</v>
      </c>
      <c r="J12" s="196">
        <v>53.9</v>
      </c>
      <c r="K12" s="196">
        <f>ROUND(E12*J12,2)</f>
        <v>10780</v>
      </c>
      <c r="L12" s="196">
        <v>21</v>
      </c>
      <c r="M12" s="196">
        <f>G12*(1+L12/100)</f>
        <v>0</v>
      </c>
      <c r="N12" s="196">
        <v>0</v>
      </c>
      <c r="O12" s="196">
        <f>ROUND(E12*N12,2)</f>
        <v>0</v>
      </c>
      <c r="P12" s="172">
        <v>0</v>
      </c>
      <c r="Q12" s="172">
        <f>ROUND(E12*P12,2)</f>
        <v>0</v>
      </c>
      <c r="R12" s="172"/>
      <c r="S12" s="172"/>
      <c r="T12" s="173">
        <v>1.0999999999999999E-2</v>
      </c>
      <c r="U12" s="172">
        <f>ROUND(E12*T12,2)</f>
        <v>2.2000000000000002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101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>
        <v>4</v>
      </c>
      <c r="B13" s="166" t="s">
        <v>108</v>
      </c>
      <c r="C13" s="189" t="s">
        <v>109</v>
      </c>
      <c r="D13" s="168" t="s">
        <v>100</v>
      </c>
      <c r="E13" s="196">
        <v>6014.8</v>
      </c>
      <c r="F13" s="196"/>
      <c r="G13" s="196"/>
      <c r="H13" s="196">
        <v>0</v>
      </c>
      <c r="I13" s="196">
        <f>ROUND(E13*H13,2)</f>
        <v>0</v>
      </c>
      <c r="J13" s="196">
        <v>245</v>
      </c>
      <c r="K13" s="196">
        <f>ROUND(E13*J13,2)</f>
        <v>1473626</v>
      </c>
      <c r="L13" s="196">
        <v>21</v>
      </c>
      <c r="M13" s="196">
        <f>G13*(1+L13/100)</f>
        <v>0</v>
      </c>
      <c r="N13" s="196">
        <v>0</v>
      </c>
      <c r="O13" s="196">
        <f>ROUND(E13*N13,2)</f>
        <v>0</v>
      </c>
      <c r="P13" s="172">
        <v>0</v>
      </c>
      <c r="Q13" s="172">
        <f>ROUND(E13*P13,2)</f>
        <v>0</v>
      </c>
      <c r="R13" s="172"/>
      <c r="S13" s="172"/>
      <c r="T13" s="173">
        <v>0.88100000000000001</v>
      </c>
      <c r="U13" s="172">
        <f>ROUND(E13*T13,2)</f>
        <v>5299.04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101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6"/>
      <c r="C14" s="190" t="s">
        <v>110</v>
      </c>
      <c r="D14" s="169"/>
      <c r="E14" s="197">
        <v>1244.2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72"/>
      <c r="Q14" s="172"/>
      <c r="R14" s="172"/>
      <c r="S14" s="172"/>
      <c r="T14" s="173"/>
      <c r="U14" s="172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103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/>
      <c r="B15" s="166"/>
      <c r="C15" s="190" t="s">
        <v>111</v>
      </c>
      <c r="D15" s="169"/>
      <c r="E15" s="197">
        <v>2216.6</v>
      </c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72"/>
      <c r="Q15" s="172"/>
      <c r="R15" s="172"/>
      <c r="S15" s="172"/>
      <c r="T15" s="173"/>
      <c r="U15" s="172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103</v>
      </c>
      <c r="AF15" s="160"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6"/>
      <c r="C16" s="190" t="s">
        <v>112</v>
      </c>
      <c r="D16" s="169"/>
      <c r="E16" s="197">
        <v>1231.3</v>
      </c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72"/>
      <c r="Q16" s="172"/>
      <c r="R16" s="172"/>
      <c r="S16" s="172"/>
      <c r="T16" s="173"/>
      <c r="U16" s="172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103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/>
      <c r="B17" s="166"/>
      <c r="C17" s="190" t="s">
        <v>113</v>
      </c>
      <c r="D17" s="169"/>
      <c r="E17" s="197">
        <v>1322.7</v>
      </c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72"/>
      <c r="Q17" s="172"/>
      <c r="R17" s="172"/>
      <c r="S17" s="172"/>
      <c r="T17" s="173"/>
      <c r="U17" s="172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103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>
        <v>5</v>
      </c>
      <c r="B18" s="166" t="s">
        <v>114</v>
      </c>
      <c r="C18" s="189" t="s">
        <v>115</v>
      </c>
      <c r="D18" s="168" t="s">
        <v>100</v>
      </c>
      <c r="E18" s="196">
        <v>4770.6000000000004</v>
      </c>
      <c r="F18" s="196"/>
      <c r="G18" s="196"/>
      <c r="H18" s="196">
        <v>0</v>
      </c>
      <c r="I18" s="196">
        <f>ROUND(E18*H18,2)</f>
        <v>0</v>
      </c>
      <c r="J18" s="196">
        <v>58.5</v>
      </c>
      <c r="K18" s="196">
        <f>ROUND(E18*J18,2)</f>
        <v>279080.09999999998</v>
      </c>
      <c r="L18" s="196">
        <v>21</v>
      </c>
      <c r="M18" s="196">
        <f>G18*(1+L18/100)</f>
        <v>0</v>
      </c>
      <c r="N18" s="196">
        <v>0</v>
      </c>
      <c r="O18" s="196">
        <f>ROUND(E18*N18,2)</f>
        <v>0</v>
      </c>
      <c r="P18" s="172">
        <v>0</v>
      </c>
      <c r="Q18" s="172">
        <f>ROUND(E18*P18,2)</f>
        <v>0</v>
      </c>
      <c r="R18" s="172"/>
      <c r="S18" s="172"/>
      <c r="T18" s="173">
        <v>5.2999999999999999E-2</v>
      </c>
      <c r="U18" s="172">
        <f>ROUND(E18*T18,2)</f>
        <v>252.84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101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66"/>
      <c r="C19" s="190" t="s">
        <v>116</v>
      </c>
      <c r="D19" s="169"/>
      <c r="E19" s="197">
        <v>4770.6000000000004</v>
      </c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72"/>
      <c r="Q19" s="172"/>
      <c r="R19" s="172"/>
      <c r="S19" s="172"/>
      <c r="T19" s="173"/>
      <c r="U19" s="172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103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6</v>
      </c>
      <c r="B20" s="166" t="s">
        <v>117</v>
      </c>
      <c r="C20" s="189" t="s">
        <v>118</v>
      </c>
      <c r="D20" s="168" t="s">
        <v>100</v>
      </c>
      <c r="E20" s="196">
        <v>2216.6</v>
      </c>
      <c r="F20" s="196"/>
      <c r="G20" s="196"/>
      <c r="H20" s="196">
        <v>0</v>
      </c>
      <c r="I20" s="196">
        <f>ROUND(E20*H20,2)</f>
        <v>0</v>
      </c>
      <c r="J20" s="196">
        <v>103.5</v>
      </c>
      <c r="K20" s="196">
        <f>ROUND(E20*J20,2)</f>
        <v>229418.1</v>
      </c>
      <c r="L20" s="196">
        <v>21</v>
      </c>
      <c r="M20" s="196">
        <f>G20*(1+L20/100)</f>
        <v>0</v>
      </c>
      <c r="N20" s="196">
        <v>0</v>
      </c>
      <c r="O20" s="196">
        <f>ROUND(E20*N20,2)</f>
        <v>0</v>
      </c>
      <c r="P20" s="172">
        <v>0</v>
      </c>
      <c r="Q20" s="172">
        <f>ROUND(E20*P20,2)</f>
        <v>0</v>
      </c>
      <c r="R20" s="172"/>
      <c r="S20" s="172"/>
      <c r="T20" s="173">
        <v>1.0999999999999999E-2</v>
      </c>
      <c r="U20" s="172">
        <f>ROUND(E20*T20,2)</f>
        <v>24.38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101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7</v>
      </c>
      <c r="B21" s="166" t="s">
        <v>119</v>
      </c>
      <c r="C21" s="189" t="s">
        <v>120</v>
      </c>
      <c r="D21" s="168" t="s">
        <v>100</v>
      </c>
      <c r="E21" s="196">
        <v>2554</v>
      </c>
      <c r="F21" s="196"/>
      <c r="G21" s="196"/>
      <c r="H21" s="196">
        <v>0</v>
      </c>
      <c r="I21" s="196">
        <f>ROUND(E21*H21,2)</f>
        <v>0</v>
      </c>
      <c r="J21" s="196">
        <v>82.8</v>
      </c>
      <c r="K21" s="196">
        <f>ROUND(E21*J21,2)</f>
        <v>211471.2</v>
      </c>
      <c r="L21" s="196">
        <v>21</v>
      </c>
      <c r="M21" s="196">
        <f>G21*(1+L21/100)</f>
        <v>0</v>
      </c>
      <c r="N21" s="196">
        <v>0</v>
      </c>
      <c r="O21" s="196">
        <f>ROUND(E21*N21,2)</f>
        <v>0</v>
      </c>
      <c r="P21" s="172">
        <v>0</v>
      </c>
      <c r="Q21" s="172">
        <f>ROUND(E21*P21,2)</f>
        <v>0</v>
      </c>
      <c r="R21" s="172"/>
      <c r="S21" s="172"/>
      <c r="T21" s="173">
        <v>1.0999999999999999E-2</v>
      </c>
      <c r="U21" s="172">
        <f>ROUND(E21*T21,2)</f>
        <v>28.09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101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8</v>
      </c>
      <c r="B22" s="166" t="s">
        <v>121</v>
      </c>
      <c r="C22" s="189" t="s">
        <v>122</v>
      </c>
      <c r="D22" s="168" t="s">
        <v>123</v>
      </c>
      <c r="E22" s="196">
        <v>47706</v>
      </c>
      <c r="F22" s="196"/>
      <c r="G22" s="196"/>
      <c r="H22" s="196">
        <v>0</v>
      </c>
      <c r="I22" s="196">
        <f>ROUND(E22*H22,2)</f>
        <v>0</v>
      </c>
      <c r="J22" s="196">
        <v>5.6</v>
      </c>
      <c r="K22" s="196">
        <f>ROUND(E22*J22,2)</f>
        <v>267153.59999999998</v>
      </c>
      <c r="L22" s="196">
        <v>21</v>
      </c>
      <c r="M22" s="196">
        <f>G22*(1+L22/100)</f>
        <v>0</v>
      </c>
      <c r="N22" s="196">
        <v>0</v>
      </c>
      <c r="O22" s="196">
        <f>ROUND(E22*N22,2)</f>
        <v>0</v>
      </c>
      <c r="P22" s="172">
        <v>0</v>
      </c>
      <c r="Q22" s="172">
        <f>ROUND(E22*P22,2)</f>
        <v>0</v>
      </c>
      <c r="R22" s="172"/>
      <c r="S22" s="172"/>
      <c r="T22" s="173">
        <v>7.0000000000000001E-3</v>
      </c>
      <c r="U22" s="172">
        <f>ROUND(E22*T22,2)</f>
        <v>333.94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101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9</v>
      </c>
      <c r="B23" s="166" t="s">
        <v>124</v>
      </c>
      <c r="C23" s="189" t="s">
        <v>125</v>
      </c>
      <c r="D23" s="168" t="s">
        <v>126</v>
      </c>
      <c r="E23" s="196">
        <v>4.4710000000000001</v>
      </c>
      <c r="F23" s="196"/>
      <c r="G23" s="196"/>
      <c r="H23" s="196">
        <v>0</v>
      </c>
      <c r="I23" s="196">
        <f>ROUND(E23*H23,2)</f>
        <v>0</v>
      </c>
      <c r="J23" s="196">
        <v>2965</v>
      </c>
      <c r="K23" s="196">
        <f>ROUND(E23*J23,2)</f>
        <v>13256.52</v>
      </c>
      <c r="L23" s="196">
        <v>21</v>
      </c>
      <c r="M23" s="196">
        <f>G23*(1+L23/100)</f>
        <v>0</v>
      </c>
      <c r="N23" s="196">
        <v>0</v>
      </c>
      <c r="O23" s="196">
        <f>ROUND(E23*N23,2)</f>
        <v>0</v>
      </c>
      <c r="P23" s="172">
        <v>0</v>
      </c>
      <c r="Q23" s="172">
        <f>ROUND(E23*P23,2)</f>
        <v>0</v>
      </c>
      <c r="R23" s="172"/>
      <c r="S23" s="172"/>
      <c r="T23" s="173">
        <v>4.5199999999999996</v>
      </c>
      <c r="U23" s="172">
        <f>ROUND(E23*T23,2)</f>
        <v>20.21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101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10</v>
      </c>
      <c r="B24" s="166" t="s">
        <v>127</v>
      </c>
      <c r="C24" s="189" t="s">
        <v>128</v>
      </c>
      <c r="D24" s="168" t="s">
        <v>123</v>
      </c>
      <c r="E24" s="196">
        <v>6500</v>
      </c>
      <c r="F24" s="196"/>
      <c r="G24" s="196"/>
      <c r="H24" s="196">
        <v>0.56999999999999995</v>
      </c>
      <c r="I24" s="196">
        <f>ROUND(E24*H24,2)</f>
        <v>3705</v>
      </c>
      <c r="J24" s="196">
        <v>15.03</v>
      </c>
      <c r="K24" s="196">
        <f>ROUND(E24*J24,2)</f>
        <v>97695</v>
      </c>
      <c r="L24" s="196">
        <v>21</v>
      </c>
      <c r="M24" s="196">
        <f>G24*(1+L24/100)</f>
        <v>0</v>
      </c>
      <c r="N24" s="196">
        <v>0</v>
      </c>
      <c r="O24" s="196">
        <f>ROUND(E24*N24,2)</f>
        <v>0</v>
      </c>
      <c r="P24" s="172">
        <v>0</v>
      </c>
      <c r="Q24" s="172">
        <f>ROUND(E24*P24,2)</f>
        <v>0</v>
      </c>
      <c r="R24" s="172"/>
      <c r="S24" s="172"/>
      <c r="T24" s="173">
        <v>7.2999999999999995E-2</v>
      </c>
      <c r="U24" s="172">
        <f>ROUND(E24*T24,2)</f>
        <v>474.5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101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/>
      <c r="B25" s="166"/>
      <c r="C25" s="190" t="s">
        <v>129</v>
      </c>
      <c r="D25" s="169"/>
      <c r="E25" s="197">
        <v>6500</v>
      </c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72"/>
      <c r="Q25" s="172"/>
      <c r="R25" s="172"/>
      <c r="S25" s="172"/>
      <c r="T25" s="173"/>
      <c r="U25" s="172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103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11</v>
      </c>
      <c r="B26" s="166" t="s">
        <v>130</v>
      </c>
      <c r="C26" s="189" t="s">
        <v>131</v>
      </c>
      <c r="D26" s="168" t="s">
        <v>123</v>
      </c>
      <c r="E26" s="196">
        <v>3875</v>
      </c>
      <c r="F26" s="196"/>
      <c r="G26" s="196"/>
      <c r="H26" s="196">
        <v>0.56999999999999995</v>
      </c>
      <c r="I26" s="196">
        <f>ROUND(E26*H26,2)</f>
        <v>2208.75</v>
      </c>
      <c r="J26" s="196">
        <v>5.63</v>
      </c>
      <c r="K26" s="196">
        <f>ROUND(E26*J26,2)</f>
        <v>21816.25</v>
      </c>
      <c r="L26" s="196">
        <v>21</v>
      </c>
      <c r="M26" s="196">
        <f>G26*(1+L26/100)</f>
        <v>0</v>
      </c>
      <c r="N26" s="196">
        <v>0</v>
      </c>
      <c r="O26" s="196">
        <f>ROUND(E26*N26,2)</f>
        <v>0</v>
      </c>
      <c r="P26" s="172">
        <v>0</v>
      </c>
      <c r="Q26" s="172">
        <f>ROUND(E26*P26,2)</f>
        <v>0</v>
      </c>
      <c r="R26" s="172"/>
      <c r="S26" s="172"/>
      <c r="T26" s="173">
        <v>2.1000000000000001E-2</v>
      </c>
      <c r="U26" s="172">
        <f>ROUND(E26*T26,2)</f>
        <v>81.38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101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/>
      <c r="B27" s="166"/>
      <c r="C27" s="190" t="s">
        <v>132</v>
      </c>
      <c r="D27" s="169"/>
      <c r="E27" s="197">
        <v>3875</v>
      </c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72"/>
      <c r="Q27" s="172"/>
      <c r="R27" s="172"/>
      <c r="S27" s="172"/>
      <c r="T27" s="173"/>
      <c r="U27" s="172"/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103</v>
      </c>
      <c r="AF27" s="160">
        <v>0</v>
      </c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12</v>
      </c>
      <c r="B28" s="166" t="s">
        <v>133</v>
      </c>
      <c r="C28" s="189" t="s">
        <v>134</v>
      </c>
      <c r="D28" s="168" t="s">
        <v>135</v>
      </c>
      <c r="E28" s="196">
        <v>259.375</v>
      </c>
      <c r="F28" s="196"/>
      <c r="G28" s="196"/>
      <c r="H28" s="196">
        <v>94.3</v>
      </c>
      <c r="I28" s="196">
        <f>ROUND(E28*H28,2)</f>
        <v>24459.06</v>
      </c>
      <c r="J28" s="196">
        <v>0</v>
      </c>
      <c r="K28" s="196">
        <f>ROUND(E28*J28,2)</f>
        <v>0</v>
      </c>
      <c r="L28" s="196">
        <v>21</v>
      </c>
      <c r="M28" s="196">
        <f>G28*(1+L28/100)</f>
        <v>0</v>
      </c>
      <c r="N28" s="196">
        <v>1E-3</v>
      </c>
      <c r="O28" s="196">
        <f>ROUND(E28*N28,2)</f>
        <v>0.26</v>
      </c>
      <c r="P28" s="172">
        <v>0</v>
      </c>
      <c r="Q28" s="172">
        <f>ROUND(E28*P28,2)</f>
        <v>0</v>
      </c>
      <c r="R28" s="172"/>
      <c r="S28" s="172"/>
      <c r="T28" s="173">
        <v>0</v>
      </c>
      <c r="U28" s="172">
        <f>ROUND(E28*T28,2)</f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136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/>
      <c r="B29" s="166"/>
      <c r="C29" s="190" t="s">
        <v>137</v>
      </c>
      <c r="D29" s="169"/>
      <c r="E29" s="197">
        <v>162.5</v>
      </c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72"/>
      <c r="Q29" s="172"/>
      <c r="R29" s="172"/>
      <c r="S29" s="172"/>
      <c r="T29" s="173"/>
      <c r="U29" s="172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103</v>
      </c>
      <c r="AF29" s="160">
        <v>0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/>
      <c r="B30" s="166"/>
      <c r="C30" s="190" t="s">
        <v>138</v>
      </c>
      <c r="D30" s="169"/>
      <c r="E30" s="197">
        <v>96.875</v>
      </c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72"/>
      <c r="Q30" s="172"/>
      <c r="R30" s="172"/>
      <c r="S30" s="172"/>
      <c r="T30" s="173"/>
      <c r="U30" s="172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103</v>
      </c>
      <c r="AF30" s="160">
        <v>0</v>
      </c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ht="22.5" outlineLevel="1" x14ac:dyDescent="0.2">
      <c r="A31" s="161">
        <v>13</v>
      </c>
      <c r="B31" s="166" t="s">
        <v>139</v>
      </c>
      <c r="C31" s="189" t="s">
        <v>140</v>
      </c>
      <c r="D31" s="168" t="s">
        <v>123</v>
      </c>
      <c r="E31" s="196">
        <v>8340</v>
      </c>
      <c r="F31" s="196"/>
      <c r="G31" s="196"/>
      <c r="H31" s="196">
        <v>0</v>
      </c>
      <c r="I31" s="196">
        <f>ROUND(E31*H31,2)</f>
        <v>0</v>
      </c>
      <c r="J31" s="196">
        <v>5</v>
      </c>
      <c r="K31" s="196">
        <f>ROUND(E31*J31,2)</f>
        <v>41700</v>
      </c>
      <c r="L31" s="196">
        <v>21</v>
      </c>
      <c r="M31" s="196">
        <f>G31*(1+L31/100)</f>
        <v>0</v>
      </c>
      <c r="N31" s="196">
        <v>0</v>
      </c>
      <c r="O31" s="196">
        <f>ROUND(E31*N31,2)</f>
        <v>0</v>
      </c>
      <c r="P31" s="172">
        <v>0</v>
      </c>
      <c r="Q31" s="172">
        <f>ROUND(E31*P31,2)</f>
        <v>0</v>
      </c>
      <c r="R31" s="172"/>
      <c r="S31" s="172"/>
      <c r="T31" s="173">
        <v>1.2999999999999999E-2</v>
      </c>
      <c r="U31" s="172">
        <f>ROUND(E31*T31,2)</f>
        <v>108.42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101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/>
      <c r="B32" s="166"/>
      <c r="C32" s="190" t="s">
        <v>141</v>
      </c>
      <c r="D32" s="169"/>
      <c r="E32" s="197">
        <v>8340</v>
      </c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72"/>
      <c r="Q32" s="172"/>
      <c r="R32" s="172"/>
      <c r="S32" s="172"/>
      <c r="T32" s="173"/>
      <c r="U32" s="172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103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x14ac:dyDescent="0.2">
      <c r="A33" s="162" t="s">
        <v>96</v>
      </c>
      <c r="B33" s="167" t="s">
        <v>55</v>
      </c>
      <c r="C33" s="191" t="s">
        <v>56</v>
      </c>
      <c r="D33" s="170"/>
      <c r="E33" s="198"/>
      <c r="F33" s="198"/>
      <c r="G33" s="198"/>
      <c r="H33" s="198"/>
      <c r="I33" s="198">
        <f>SUM(I34:I35)</f>
        <v>25524.52</v>
      </c>
      <c r="J33" s="198"/>
      <c r="K33" s="198">
        <f>SUM(K34:K35)</f>
        <v>9895.48</v>
      </c>
      <c r="L33" s="198"/>
      <c r="M33" s="198">
        <f>SUM(M34:M35)</f>
        <v>0</v>
      </c>
      <c r="N33" s="198"/>
      <c r="O33" s="198">
        <f>SUM(O34:O35)</f>
        <v>27.96</v>
      </c>
      <c r="P33" s="174"/>
      <c r="Q33" s="174">
        <f>SUM(Q34:Q35)</f>
        <v>0</v>
      </c>
      <c r="R33" s="174"/>
      <c r="S33" s="174"/>
      <c r="T33" s="175"/>
      <c r="U33" s="174">
        <f>SUM(U34:U35)</f>
        <v>34.590000000000003</v>
      </c>
      <c r="AE33" t="s">
        <v>97</v>
      </c>
    </row>
    <row r="34" spans="1:60" ht="22.5" outlineLevel="1" x14ac:dyDescent="0.2">
      <c r="A34" s="161">
        <v>14</v>
      </c>
      <c r="B34" s="166" t="s">
        <v>142</v>
      </c>
      <c r="C34" s="189" t="s">
        <v>143</v>
      </c>
      <c r="D34" s="168" t="s">
        <v>100</v>
      </c>
      <c r="E34" s="196">
        <v>14</v>
      </c>
      <c r="F34" s="196"/>
      <c r="G34" s="196"/>
      <c r="H34" s="196">
        <v>1823.18</v>
      </c>
      <c r="I34" s="196">
        <f>ROUND(E34*H34,2)</f>
        <v>25524.52</v>
      </c>
      <c r="J34" s="196">
        <v>706.81999999999994</v>
      </c>
      <c r="K34" s="196">
        <f>ROUND(E34*J34,2)</f>
        <v>9895.48</v>
      </c>
      <c r="L34" s="196">
        <v>21</v>
      </c>
      <c r="M34" s="196">
        <f>G34*(1+L34/100)</f>
        <v>0</v>
      </c>
      <c r="N34" s="196">
        <v>1.9973700000000001</v>
      </c>
      <c r="O34" s="196">
        <f>ROUND(E34*N34,2)</f>
        <v>27.96</v>
      </c>
      <c r="P34" s="172">
        <v>0</v>
      </c>
      <c r="Q34" s="172">
        <f>ROUND(E34*P34,2)</f>
        <v>0</v>
      </c>
      <c r="R34" s="172"/>
      <c r="S34" s="172"/>
      <c r="T34" s="173">
        <v>2.4710000000000001</v>
      </c>
      <c r="U34" s="172">
        <f>ROUND(E34*T34,2)</f>
        <v>34.590000000000003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101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/>
      <c r="B35" s="166"/>
      <c r="C35" s="190" t="s">
        <v>144</v>
      </c>
      <c r="D35" s="169"/>
      <c r="E35" s="197">
        <v>14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72"/>
      <c r="Q35" s="172"/>
      <c r="R35" s="172"/>
      <c r="S35" s="172"/>
      <c r="T35" s="173"/>
      <c r="U35" s="172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103</v>
      </c>
      <c r="AF35" s="160">
        <v>0</v>
      </c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x14ac:dyDescent="0.2">
      <c r="A36" s="162" t="s">
        <v>96</v>
      </c>
      <c r="B36" s="167" t="s">
        <v>57</v>
      </c>
      <c r="C36" s="191" t="s">
        <v>58</v>
      </c>
      <c r="D36" s="170"/>
      <c r="E36" s="198"/>
      <c r="F36" s="198"/>
      <c r="G36" s="198"/>
      <c r="H36" s="198"/>
      <c r="I36" s="198">
        <f>SUM(I37:I38)</f>
        <v>35088</v>
      </c>
      <c r="J36" s="198"/>
      <c r="K36" s="198">
        <f>SUM(K37:K38)</f>
        <v>5832</v>
      </c>
      <c r="L36" s="198"/>
      <c r="M36" s="198">
        <f>SUM(M37:M38)</f>
        <v>0</v>
      </c>
      <c r="N36" s="198"/>
      <c r="O36" s="198">
        <f>SUM(O37:O38)</f>
        <v>92.7</v>
      </c>
      <c r="P36" s="174"/>
      <c r="Q36" s="174">
        <f>SUM(Q37:Q38)</f>
        <v>0</v>
      </c>
      <c r="R36" s="174"/>
      <c r="S36" s="174"/>
      <c r="T36" s="175"/>
      <c r="U36" s="174">
        <f>SUM(U37:U38)</f>
        <v>6.72</v>
      </c>
      <c r="AE36" t="s">
        <v>97</v>
      </c>
    </row>
    <row r="37" spans="1:60" ht="22.5" outlineLevel="1" x14ac:dyDescent="0.2">
      <c r="A37" s="161">
        <v>15</v>
      </c>
      <c r="B37" s="166" t="s">
        <v>145</v>
      </c>
      <c r="C37" s="189" t="s">
        <v>146</v>
      </c>
      <c r="D37" s="168" t="s">
        <v>123</v>
      </c>
      <c r="E37" s="196">
        <v>240</v>
      </c>
      <c r="F37" s="196"/>
      <c r="G37" s="196"/>
      <c r="H37" s="196">
        <v>146.19999999999999</v>
      </c>
      <c r="I37" s="196">
        <f>ROUND(E37*H37,2)</f>
        <v>35088</v>
      </c>
      <c r="J37" s="196">
        <v>24.300000000000011</v>
      </c>
      <c r="K37" s="196">
        <f>ROUND(E37*J37,2)</f>
        <v>5832</v>
      </c>
      <c r="L37" s="196">
        <v>21</v>
      </c>
      <c r="M37" s="196">
        <f>G37*(1+L37/100)</f>
        <v>0</v>
      </c>
      <c r="N37" s="196">
        <v>0.38624999999999998</v>
      </c>
      <c r="O37" s="196">
        <f>ROUND(E37*N37,2)</f>
        <v>92.7</v>
      </c>
      <c r="P37" s="172">
        <v>0</v>
      </c>
      <c r="Q37" s="172">
        <f>ROUND(E37*P37,2)</f>
        <v>0</v>
      </c>
      <c r="R37" s="172"/>
      <c r="S37" s="172"/>
      <c r="T37" s="173">
        <v>2.8000000000000001E-2</v>
      </c>
      <c r="U37" s="172">
        <f>ROUND(E37*T37,2)</f>
        <v>6.72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101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/>
      <c r="B38" s="166"/>
      <c r="C38" s="190" t="s">
        <v>147</v>
      </c>
      <c r="D38" s="169"/>
      <c r="E38" s="197">
        <v>240</v>
      </c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72"/>
      <c r="Q38" s="172"/>
      <c r="R38" s="172"/>
      <c r="S38" s="172"/>
      <c r="T38" s="173"/>
      <c r="U38" s="172"/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103</v>
      </c>
      <c r="AF38" s="160">
        <v>0</v>
      </c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x14ac:dyDescent="0.2">
      <c r="A39" s="162" t="s">
        <v>96</v>
      </c>
      <c r="B39" s="167" t="s">
        <v>59</v>
      </c>
      <c r="C39" s="191" t="s">
        <v>60</v>
      </c>
      <c r="D39" s="170"/>
      <c r="E39" s="198"/>
      <c r="F39" s="198"/>
      <c r="G39" s="198"/>
      <c r="H39" s="198"/>
      <c r="I39" s="198">
        <f>SUM(I40:I41)</f>
        <v>89.76</v>
      </c>
      <c r="J39" s="198"/>
      <c r="K39" s="198">
        <f>SUM(K40:K41)</f>
        <v>30510.240000000002</v>
      </c>
      <c r="L39" s="198"/>
      <c r="M39" s="198">
        <f>SUM(M40:M41)</f>
        <v>0</v>
      </c>
      <c r="N39" s="198"/>
      <c r="O39" s="198">
        <f>SUM(O40:O41)</f>
        <v>0</v>
      </c>
      <c r="P39" s="174"/>
      <c r="Q39" s="174">
        <f>SUM(Q40:Q41)</f>
        <v>0</v>
      </c>
      <c r="R39" s="174"/>
      <c r="S39" s="174"/>
      <c r="T39" s="175"/>
      <c r="U39" s="174">
        <f>SUM(U40:U41)</f>
        <v>6.19</v>
      </c>
      <c r="AE39" t="s">
        <v>97</v>
      </c>
    </row>
    <row r="40" spans="1:60" outlineLevel="1" x14ac:dyDescent="0.2">
      <c r="A40" s="161">
        <v>16</v>
      </c>
      <c r="B40" s="166" t="s">
        <v>148</v>
      </c>
      <c r="C40" s="189" t="s">
        <v>149</v>
      </c>
      <c r="D40" s="168" t="s">
        <v>150</v>
      </c>
      <c r="E40" s="196">
        <v>68</v>
      </c>
      <c r="F40" s="196"/>
      <c r="G40" s="196"/>
      <c r="H40" s="196">
        <v>1.32</v>
      </c>
      <c r="I40" s="196">
        <f>ROUND(E40*H40,2)</f>
        <v>89.76</v>
      </c>
      <c r="J40" s="196">
        <v>448.68</v>
      </c>
      <c r="K40" s="196">
        <f>ROUND(E40*J40,2)</f>
        <v>30510.240000000002</v>
      </c>
      <c r="L40" s="196">
        <v>21</v>
      </c>
      <c r="M40" s="196">
        <f>G40*(1+L40/100)</f>
        <v>0</v>
      </c>
      <c r="N40" s="196">
        <v>0</v>
      </c>
      <c r="O40" s="196">
        <f>ROUND(E40*N40,2)</f>
        <v>0</v>
      </c>
      <c r="P40" s="172">
        <v>0</v>
      </c>
      <c r="Q40" s="172">
        <f>ROUND(E40*P40,2)</f>
        <v>0</v>
      </c>
      <c r="R40" s="172"/>
      <c r="S40" s="172"/>
      <c r="T40" s="173">
        <v>9.0999999999999998E-2</v>
      </c>
      <c r="U40" s="172">
        <f>ROUND(E40*T40,2)</f>
        <v>6.19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101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/>
      <c r="B41" s="166"/>
      <c r="C41" s="190" t="s">
        <v>151</v>
      </c>
      <c r="D41" s="169"/>
      <c r="E41" s="197">
        <v>68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72"/>
      <c r="Q41" s="172"/>
      <c r="R41" s="172"/>
      <c r="S41" s="172"/>
      <c r="T41" s="173"/>
      <c r="U41" s="172"/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103</v>
      </c>
      <c r="AF41" s="160">
        <v>0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x14ac:dyDescent="0.2">
      <c r="A42" s="162" t="s">
        <v>96</v>
      </c>
      <c r="B42" s="167" t="s">
        <v>61</v>
      </c>
      <c r="C42" s="191" t="s">
        <v>62</v>
      </c>
      <c r="D42" s="170"/>
      <c r="E42" s="198"/>
      <c r="F42" s="198"/>
      <c r="G42" s="198"/>
      <c r="H42" s="198"/>
      <c r="I42" s="198">
        <f>SUM(I43:I43)</f>
        <v>0</v>
      </c>
      <c r="J42" s="198"/>
      <c r="K42" s="198">
        <f>SUM(K43:K43)</f>
        <v>3050</v>
      </c>
      <c r="L42" s="198"/>
      <c r="M42" s="198">
        <f>SUM(M43:M43)</f>
        <v>0</v>
      </c>
      <c r="N42" s="198"/>
      <c r="O42" s="198">
        <f>SUM(O43:O43)</f>
        <v>0</v>
      </c>
      <c r="P42" s="174"/>
      <c r="Q42" s="174">
        <f>SUM(Q43:Q43)</f>
        <v>0</v>
      </c>
      <c r="R42" s="174"/>
      <c r="S42" s="174"/>
      <c r="T42" s="175"/>
      <c r="U42" s="174">
        <f>SUM(U43:U43)</f>
        <v>10</v>
      </c>
      <c r="AE42" t="s">
        <v>97</v>
      </c>
    </row>
    <row r="43" spans="1:60" ht="22.5" outlineLevel="1" x14ac:dyDescent="0.2">
      <c r="A43" s="161">
        <v>17</v>
      </c>
      <c r="B43" s="166" t="s">
        <v>152</v>
      </c>
      <c r="C43" s="189" t="s">
        <v>153</v>
      </c>
      <c r="D43" s="168" t="s">
        <v>123</v>
      </c>
      <c r="E43" s="196">
        <v>5000</v>
      </c>
      <c r="F43" s="196"/>
      <c r="G43" s="196"/>
      <c r="H43" s="196">
        <v>0</v>
      </c>
      <c r="I43" s="196">
        <f>ROUND(E43*H43,2)</f>
        <v>0</v>
      </c>
      <c r="J43" s="196">
        <v>0.61</v>
      </c>
      <c r="K43" s="196">
        <f>ROUND(E43*J43,2)</f>
        <v>3050</v>
      </c>
      <c r="L43" s="196">
        <v>21</v>
      </c>
      <c r="M43" s="196">
        <f>G43*(1+L43/100)</f>
        <v>0</v>
      </c>
      <c r="N43" s="196">
        <v>0</v>
      </c>
      <c r="O43" s="196">
        <f>ROUND(E43*N43,2)</f>
        <v>0</v>
      </c>
      <c r="P43" s="172">
        <v>0</v>
      </c>
      <c r="Q43" s="172">
        <f>ROUND(E43*P43,2)</f>
        <v>0</v>
      </c>
      <c r="R43" s="172"/>
      <c r="S43" s="172"/>
      <c r="T43" s="173">
        <v>2E-3</v>
      </c>
      <c r="U43" s="172">
        <f>ROUND(E43*T43,2)</f>
        <v>10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101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x14ac:dyDescent="0.2">
      <c r="A44" s="162" t="s">
        <v>96</v>
      </c>
      <c r="B44" s="167" t="s">
        <v>63</v>
      </c>
      <c r="C44" s="191" t="s">
        <v>64</v>
      </c>
      <c r="D44" s="170"/>
      <c r="E44" s="198"/>
      <c r="F44" s="198"/>
      <c r="G44" s="198"/>
      <c r="H44" s="198"/>
      <c r="I44" s="198">
        <f>SUM(I45:I47)</f>
        <v>0</v>
      </c>
      <c r="J44" s="198"/>
      <c r="K44" s="198">
        <f>SUM(K45:K47)</f>
        <v>986</v>
      </c>
      <c r="L44" s="198"/>
      <c r="M44" s="198">
        <f>SUM(M45:M47)</f>
        <v>0</v>
      </c>
      <c r="N44" s="198"/>
      <c r="O44" s="198">
        <f>SUM(O45:O47)</f>
        <v>0</v>
      </c>
      <c r="P44" s="174"/>
      <c r="Q44" s="174">
        <f>SUM(Q45:Q47)</f>
        <v>0</v>
      </c>
      <c r="R44" s="174"/>
      <c r="S44" s="174"/>
      <c r="T44" s="175"/>
      <c r="U44" s="174">
        <f>SUM(U45:U47)</f>
        <v>1.23</v>
      </c>
      <c r="AE44" t="s">
        <v>97</v>
      </c>
    </row>
    <row r="45" spans="1:60" ht="22.5" outlineLevel="1" x14ac:dyDescent="0.2">
      <c r="A45" s="161">
        <v>18</v>
      </c>
      <c r="B45" s="166" t="s">
        <v>154</v>
      </c>
      <c r="C45" s="189" t="s">
        <v>155</v>
      </c>
      <c r="D45" s="168" t="s">
        <v>156</v>
      </c>
      <c r="E45" s="196">
        <v>2.5</v>
      </c>
      <c r="F45" s="196"/>
      <c r="G45" s="196"/>
      <c r="H45" s="196">
        <v>0</v>
      </c>
      <c r="I45" s="196">
        <f>ROUND(E45*H45,2)</f>
        <v>0</v>
      </c>
      <c r="J45" s="196">
        <v>258.5</v>
      </c>
      <c r="K45" s="196">
        <f>ROUND(E45*J45,2)</f>
        <v>646.25</v>
      </c>
      <c r="L45" s="196">
        <v>21</v>
      </c>
      <c r="M45" s="196">
        <f>G45*(1+L45/100)</f>
        <v>0</v>
      </c>
      <c r="N45" s="196">
        <v>0</v>
      </c>
      <c r="O45" s="196">
        <f>ROUND(E45*N45,2)</f>
        <v>0</v>
      </c>
      <c r="P45" s="172">
        <v>0</v>
      </c>
      <c r="Q45" s="172">
        <f>ROUND(E45*P45,2)</f>
        <v>0</v>
      </c>
      <c r="R45" s="172"/>
      <c r="S45" s="172"/>
      <c r="T45" s="173">
        <v>0.49</v>
      </c>
      <c r="U45" s="172">
        <f>ROUND(E45*T45,2)</f>
        <v>1.23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101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ht="22.5" outlineLevel="1" x14ac:dyDescent="0.2">
      <c r="A46" s="161">
        <v>19</v>
      </c>
      <c r="B46" s="166" t="s">
        <v>157</v>
      </c>
      <c r="C46" s="189" t="s">
        <v>158</v>
      </c>
      <c r="D46" s="168" t="s">
        <v>156</v>
      </c>
      <c r="E46" s="196">
        <v>22.5</v>
      </c>
      <c r="F46" s="196"/>
      <c r="G46" s="196"/>
      <c r="H46" s="196">
        <v>0</v>
      </c>
      <c r="I46" s="196">
        <f>ROUND(E46*H46,2)</f>
        <v>0</v>
      </c>
      <c r="J46" s="196">
        <v>15.1</v>
      </c>
      <c r="K46" s="196">
        <f>ROUND(E46*J46,2)</f>
        <v>339.75</v>
      </c>
      <c r="L46" s="196">
        <v>21</v>
      </c>
      <c r="M46" s="196">
        <f>G46*(1+L46/100)</f>
        <v>0</v>
      </c>
      <c r="N46" s="196">
        <v>0</v>
      </c>
      <c r="O46" s="196">
        <f>ROUND(E46*N46,2)</f>
        <v>0</v>
      </c>
      <c r="P46" s="172">
        <v>0</v>
      </c>
      <c r="Q46" s="172">
        <f>ROUND(E46*P46,2)</f>
        <v>0</v>
      </c>
      <c r="R46" s="172"/>
      <c r="S46" s="172"/>
      <c r="T46" s="173">
        <v>0</v>
      </c>
      <c r="U46" s="172">
        <f>ROUND(E46*T46,2)</f>
        <v>0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101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/>
      <c r="B47" s="166"/>
      <c r="C47" s="190" t="s">
        <v>159</v>
      </c>
      <c r="D47" s="169"/>
      <c r="E47" s="197">
        <v>22.5</v>
      </c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72"/>
      <c r="Q47" s="172"/>
      <c r="R47" s="172"/>
      <c r="S47" s="172"/>
      <c r="T47" s="173"/>
      <c r="U47" s="172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103</v>
      </c>
      <c r="AF47" s="160">
        <v>0</v>
      </c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x14ac:dyDescent="0.2">
      <c r="A48" s="162" t="s">
        <v>96</v>
      </c>
      <c r="B48" s="167" t="s">
        <v>65</v>
      </c>
      <c r="C48" s="191" t="s">
        <v>66</v>
      </c>
      <c r="D48" s="170"/>
      <c r="E48" s="198"/>
      <c r="F48" s="198"/>
      <c r="G48" s="198"/>
      <c r="H48" s="198"/>
      <c r="I48" s="198">
        <f>SUM(I49:I49)</f>
        <v>0</v>
      </c>
      <c r="J48" s="198"/>
      <c r="K48" s="198">
        <f>SUM(K49:K49)</f>
        <v>29565.67</v>
      </c>
      <c r="L48" s="198"/>
      <c r="M48" s="198">
        <f>SUM(M49:M49)</f>
        <v>0</v>
      </c>
      <c r="N48" s="198"/>
      <c r="O48" s="198">
        <f>SUM(O49:O49)</f>
        <v>0</v>
      </c>
      <c r="P48" s="174"/>
      <c r="Q48" s="174">
        <f>SUM(Q49:Q49)</f>
        <v>0</v>
      </c>
      <c r="R48" s="174"/>
      <c r="S48" s="174"/>
      <c r="T48" s="175"/>
      <c r="U48" s="174">
        <f>SUM(U49:U49)</f>
        <v>28.05</v>
      </c>
      <c r="AE48" t="s">
        <v>97</v>
      </c>
    </row>
    <row r="49" spans="1:60" outlineLevel="1" x14ac:dyDescent="0.2">
      <c r="A49" s="161">
        <v>20</v>
      </c>
      <c r="B49" s="166" t="s">
        <v>160</v>
      </c>
      <c r="C49" s="189" t="s">
        <v>161</v>
      </c>
      <c r="D49" s="168" t="s">
        <v>156</v>
      </c>
      <c r="E49" s="196">
        <v>120.923</v>
      </c>
      <c r="F49" s="196"/>
      <c r="G49" s="196"/>
      <c r="H49" s="196">
        <v>0</v>
      </c>
      <c r="I49" s="196">
        <f>ROUND(E49*H49,2)</f>
        <v>0</v>
      </c>
      <c r="J49" s="196">
        <v>244.5</v>
      </c>
      <c r="K49" s="196">
        <f>ROUND(E49*J49,2)</f>
        <v>29565.67</v>
      </c>
      <c r="L49" s="196">
        <v>21</v>
      </c>
      <c r="M49" s="196">
        <f>G49*(1+L49/100)</f>
        <v>0</v>
      </c>
      <c r="N49" s="196">
        <v>0</v>
      </c>
      <c r="O49" s="196">
        <f>ROUND(E49*N49,2)</f>
        <v>0</v>
      </c>
      <c r="P49" s="172">
        <v>0</v>
      </c>
      <c r="Q49" s="172">
        <f>ROUND(E49*P49,2)</f>
        <v>0</v>
      </c>
      <c r="R49" s="172"/>
      <c r="S49" s="172"/>
      <c r="T49" s="173">
        <v>0.23200000000000001</v>
      </c>
      <c r="U49" s="172">
        <f>ROUND(E49*T49,2)</f>
        <v>28.05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101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x14ac:dyDescent="0.2">
      <c r="A50" s="162" t="s">
        <v>96</v>
      </c>
      <c r="B50" s="167" t="s">
        <v>67</v>
      </c>
      <c r="C50" s="191" t="s">
        <v>68</v>
      </c>
      <c r="D50" s="170"/>
      <c r="E50" s="198"/>
      <c r="F50" s="198"/>
      <c r="G50" s="198"/>
      <c r="H50" s="198"/>
      <c r="I50" s="198">
        <f>SUM(I51:I51)</f>
        <v>9885</v>
      </c>
      <c r="J50" s="198"/>
      <c r="K50" s="198">
        <f>SUM(K51:K51)</f>
        <v>22815</v>
      </c>
      <c r="L50" s="198"/>
      <c r="M50" s="198">
        <f>SUM(M51:M51)</f>
        <v>0</v>
      </c>
      <c r="N50" s="198"/>
      <c r="O50" s="198">
        <f>SUM(O51:O51)</f>
        <v>0.09</v>
      </c>
      <c r="P50" s="174"/>
      <c r="Q50" s="174">
        <f>SUM(Q51:Q51)</f>
        <v>1.5</v>
      </c>
      <c r="R50" s="174"/>
      <c r="S50" s="174"/>
      <c r="T50" s="175"/>
      <c r="U50" s="174">
        <f>SUM(U51:U51)</f>
        <v>59.67</v>
      </c>
      <c r="AE50" t="s">
        <v>97</v>
      </c>
    </row>
    <row r="51" spans="1:60" ht="22.5" outlineLevel="1" x14ac:dyDescent="0.2">
      <c r="A51" s="161">
        <v>21</v>
      </c>
      <c r="B51" s="166" t="s">
        <v>162</v>
      </c>
      <c r="C51" s="189" t="s">
        <v>163</v>
      </c>
      <c r="D51" s="168" t="s">
        <v>135</v>
      </c>
      <c r="E51" s="196">
        <v>1500</v>
      </c>
      <c r="F51" s="196"/>
      <c r="G51" s="196"/>
      <c r="H51" s="196">
        <v>6.59</v>
      </c>
      <c r="I51" s="196">
        <f>ROUND(E51*H51,2)</f>
        <v>9885</v>
      </c>
      <c r="J51" s="196">
        <v>15.21</v>
      </c>
      <c r="K51" s="196">
        <f>ROUND(E51*J51,2)</f>
        <v>22815</v>
      </c>
      <c r="L51" s="196">
        <v>21</v>
      </c>
      <c r="M51" s="196">
        <f>G51*(1+L51/100)</f>
        <v>0</v>
      </c>
      <c r="N51" s="196">
        <v>6.0000000000000002E-5</v>
      </c>
      <c r="O51" s="196">
        <f>ROUND(E51*N51,2)</f>
        <v>0.09</v>
      </c>
      <c r="P51" s="172">
        <v>1E-3</v>
      </c>
      <c r="Q51" s="172">
        <f>ROUND(E51*P51,2)</f>
        <v>1.5</v>
      </c>
      <c r="R51" s="172"/>
      <c r="S51" s="172"/>
      <c r="T51" s="173">
        <v>3.9780000000000003E-2</v>
      </c>
      <c r="U51" s="172">
        <f>ROUND(E51*T51,2)</f>
        <v>59.67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164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x14ac:dyDescent="0.2">
      <c r="A52" s="162" t="s">
        <v>96</v>
      </c>
      <c r="B52" s="167" t="s">
        <v>69</v>
      </c>
      <c r="C52" s="191" t="s">
        <v>26</v>
      </c>
      <c r="D52" s="170"/>
      <c r="E52" s="198"/>
      <c r="F52" s="198"/>
      <c r="G52" s="198"/>
      <c r="H52" s="198"/>
      <c r="I52" s="198">
        <f>SUM(I53:I57)</f>
        <v>0</v>
      </c>
      <c r="J52" s="198"/>
      <c r="K52" s="198">
        <f>SUM(K53:K57)</f>
        <v>117000</v>
      </c>
      <c r="L52" s="198"/>
      <c r="M52" s="198">
        <f>SUM(M53:M57)</f>
        <v>0</v>
      </c>
      <c r="N52" s="198"/>
      <c r="O52" s="198">
        <f>SUM(O53:O57)</f>
        <v>0</v>
      </c>
      <c r="P52" s="174"/>
      <c r="Q52" s="174">
        <f>SUM(Q53:Q57)</f>
        <v>0</v>
      </c>
      <c r="R52" s="174"/>
      <c r="S52" s="174"/>
      <c r="T52" s="175"/>
      <c r="U52" s="174">
        <f>SUM(U53:U57)</f>
        <v>0</v>
      </c>
      <c r="AE52" t="s">
        <v>97</v>
      </c>
    </row>
    <row r="53" spans="1:60" ht="22.5" outlineLevel="1" x14ac:dyDescent="0.2">
      <c r="A53" s="161">
        <v>22</v>
      </c>
      <c r="B53" s="166" t="s">
        <v>165</v>
      </c>
      <c r="C53" s="189" t="s">
        <v>181</v>
      </c>
      <c r="D53" s="168" t="s">
        <v>166</v>
      </c>
      <c r="E53" s="196">
        <v>1</v>
      </c>
      <c r="F53" s="196"/>
      <c r="G53" s="196"/>
      <c r="H53" s="196">
        <v>0</v>
      </c>
      <c r="I53" s="196">
        <f>ROUND(E53*H53,2)</f>
        <v>0</v>
      </c>
      <c r="J53" s="196">
        <v>70000</v>
      </c>
      <c r="K53" s="196">
        <f>ROUND(E53*J53,2)</f>
        <v>70000</v>
      </c>
      <c r="L53" s="196">
        <v>21</v>
      </c>
      <c r="M53" s="196">
        <f>G53*(1+L53/100)</f>
        <v>0</v>
      </c>
      <c r="N53" s="196">
        <v>0</v>
      </c>
      <c r="O53" s="196">
        <f>ROUND(E53*N53,2)</f>
        <v>0</v>
      </c>
      <c r="P53" s="172">
        <v>0</v>
      </c>
      <c r="Q53" s="172">
        <f>ROUND(E53*P53,2)</f>
        <v>0</v>
      </c>
      <c r="R53" s="172"/>
      <c r="S53" s="172"/>
      <c r="T53" s="173">
        <v>0</v>
      </c>
      <c r="U53" s="172">
        <f>ROUND(E53*T53,2)</f>
        <v>0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101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>
        <v>23</v>
      </c>
      <c r="B54" s="166" t="s">
        <v>167</v>
      </c>
      <c r="C54" s="189" t="s">
        <v>176</v>
      </c>
      <c r="D54" s="168" t="s">
        <v>166</v>
      </c>
      <c r="E54" s="196">
        <v>1</v>
      </c>
      <c r="F54" s="196"/>
      <c r="G54" s="196"/>
      <c r="H54" s="196">
        <v>0</v>
      </c>
      <c r="I54" s="196">
        <f>ROUND(E54*H54,2)</f>
        <v>0</v>
      </c>
      <c r="J54" s="196">
        <v>15000</v>
      </c>
      <c r="K54" s="196">
        <f>ROUND(E54*J54,2)</f>
        <v>15000</v>
      </c>
      <c r="L54" s="196">
        <v>21</v>
      </c>
      <c r="M54" s="196">
        <f>G54*(1+L54/100)</f>
        <v>0</v>
      </c>
      <c r="N54" s="196">
        <v>0</v>
      </c>
      <c r="O54" s="196">
        <f>ROUND(E54*N54,2)</f>
        <v>0</v>
      </c>
      <c r="P54" s="172">
        <v>0</v>
      </c>
      <c r="Q54" s="172">
        <f>ROUND(E54*P54,2)</f>
        <v>0</v>
      </c>
      <c r="R54" s="172"/>
      <c r="S54" s="172"/>
      <c r="T54" s="173">
        <v>0</v>
      </c>
      <c r="U54" s="172">
        <f>ROUND(E54*T54,2)</f>
        <v>0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101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ht="22.5" outlineLevel="1" x14ac:dyDescent="0.2">
      <c r="A55" s="161">
        <v>24</v>
      </c>
      <c r="B55" s="166" t="s">
        <v>178</v>
      </c>
      <c r="C55" s="189" t="s">
        <v>179</v>
      </c>
      <c r="D55" s="168" t="s">
        <v>166</v>
      </c>
      <c r="E55" s="196">
        <v>1</v>
      </c>
      <c r="F55" s="196"/>
      <c r="G55" s="196"/>
      <c r="H55" s="196"/>
      <c r="I55" s="196"/>
      <c r="J55" s="196"/>
      <c r="K55" s="196"/>
      <c r="L55" s="196"/>
      <c r="M55" s="196"/>
      <c r="N55" s="196">
        <v>0</v>
      </c>
      <c r="O55" s="196">
        <v>0</v>
      </c>
      <c r="P55" s="172"/>
      <c r="Q55" s="172"/>
      <c r="R55" s="172"/>
      <c r="S55" s="172"/>
      <c r="T55" s="173"/>
      <c r="U55" s="172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">
      <c r="A56" s="161">
        <v>24</v>
      </c>
      <c r="B56" s="166" t="s">
        <v>168</v>
      </c>
      <c r="C56" s="189" t="s">
        <v>177</v>
      </c>
      <c r="D56" s="168" t="s">
        <v>166</v>
      </c>
      <c r="E56" s="196">
        <v>1</v>
      </c>
      <c r="F56" s="196"/>
      <c r="G56" s="196"/>
      <c r="H56" s="196">
        <v>0</v>
      </c>
      <c r="I56" s="196">
        <f>ROUND(E56*H56,2)</f>
        <v>0</v>
      </c>
      <c r="J56" s="196">
        <v>20000</v>
      </c>
      <c r="K56" s="196">
        <f>ROUND(E56*J56,2)</f>
        <v>20000</v>
      </c>
      <c r="L56" s="196">
        <v>21</v>
      </c>
      <c r="M56" s="196">
        <f>G56*(1+L56/100)</f>
        <v>0</v>
      </c>
      <c r="N56" s="196">
        <v>0</v>
      </c>
      <c r="O56" s="196">
        <f>ROUND(E56*N56,2)</f>
        <v>0</v>
      </c>
      <c r="P56" s="172">
        <v>0</v>
      </c>
      <c r="Q56" s="172">
        <f>ROUND(E56*P56,2)</f>
        <v>0</v>
      </c>
      <c r="R56" s="172"/>
      <c r="S56" s="172"/>
      <c r="T56" s="173">
        <v>0</v>
      </c>
      <c r="U56" s="172">
        <f>ROUND(E56*T56,2)</f>
        <v>0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101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">
      <c r="A57" s="184">
        <v>25</v>
      </c>
      <c r="B57" s="185" t="s">
        <v>169</v>
      </c>
      <c r="C57" s="192" t="s">
        <v>180</v>
      </c>
      <c r="D57" s="186" t="s">
        <v>166</v>
      </c>
      <c r="E57" s="199">
        <v>1</v>
      </c>
      <c r="F57" s="199"/>
      <c r="G57" s="199"/>
      <c r="H57" s="199">
        <v>0</v>
      </c>
      <c r="I57" s="199">
        <f>ROUND(E57*H57,2)</f>
        <v>0</v>
      </c>
      <c r="J57" s="199">
        <v>12000</v>
      </c>
      <c r="K57" s="199">
        <f>ROUND(E57*J57,2)</f>
        <v>12000</v>
      </c>
      <c r="L57" s="199">
        <v>21</v>
      </c>
      <c r="M57" s="199">
        <f>G57*(1+L57/100)</f>
        <v>0</v>
      </c>
      <c r="N57" s="199">
        <v>0</v>
      </c>
      <c r="O57" s="199">
        <f>ROUND(E57*N57,2)</f>
        <v>0</v>
      </c>
      <c r="P57" s="187">
        <v>0</v>
      </c>
      <c r="Q57" s="187">
        <f>ROUND(E57*P57,2)</f>
        <v>0</v>
      </c>
      <c r="R57" s="187"/>
      <c r="S57" s="187"/>
      <c r="T57" s="188">
        <v>0</v>
      </c>
      <c r="U57" s="187">
        <f>ROUND(E57*T57,2)</f>
        <v>0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101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x14ac:dyDescent="0.2">
      <c r="A58" s="6"/>
      <c r="B58" s="7" t="s">
        <v>170</v>
      </c>
      <c r="C58" s="193" t="s">
        <v>170</v>
      </c>
      <c r="D58" s="9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v>15</v>
      </c>
      <c r="AD58">
        <v>21</v>
      </c>
    </row>
    <row r="59" spans="1:60" x14ac:dyDescent="0.2">
      <c r="C59" s="194"/>
      <c r="D59" s="148"/>
      <c r="AE59" t="s">
        <v>171</v>
      </c>
    </row>
    <row r="60" spans="1:60" x14ac:dyDescent="0.2">
      <c r="D60" s="148"/>
    </row>
    <row r="61" spans="1:60" x14ac:dyDescent="0.2">
      <c r="D61" s="148"/>
    </row>
    <row r="62" spans="1:60" x14ac:dyDescent="0.2">
      <c r="D62" s="148"/>
    </row>
    <row r="63" spans="1:60" x14ac:dyDescent="0.2">
      <c r="D63" s="148"/>
    </row>
    <row r="64" spans="1:60" x14ac:dyDescent="0.2">
      <c r="D64" s="148"/>
    </row>
    <row r="65" spans="4:4" x14ac:dyDescent="0.2">
      <c r="D65" s="148"/>
    </row>
    <row r="66" spans="4:4" x14ac:dyDescent="0.2">
      <c r="D66" s="148"/>
    </row>
    <row r="67" spans="4:4" x14ac:dyDescent="0.2">
      <c r="D67" s="148"/>
    </row>
    <row r="68" spans="4:4" x14ac:dyDescent="0.2">
      <c r="D68" s="148"/>
    </row>
    <row r="69" spans="4:4" x14ac:dyDescent="0.2">
      <c r="D69" s="148"/>
    </row>
    <row r="70" spans="4:4" x14ac:dyDescent="0.2">
      <c r="D70" s="148"/>
    </row>
    <row r="71" spans="4:4" x14ac:dyDescent="0.2">
      <c r="D71" s="148"/>
    </row>
    <row r="72" spans="4:4" x14ac:dyDescent="0.2">
      <c r="D72" s="148"/>
    </row>
    <row r="73" spans="4:4" x14ac:dyDescent="0.2">
      <c r="D73" s="148"/>
    </row>
    <row r="74" spans="4:4" x14ac:dyDescent="0.2">
      <c r="D74" s="148"/>
    </row>
    <row r="75" spans="4:4" x14ac:dyDescent="0.2">
      <c r="D75" s="148"/>
    </row>
    <row r="76" spans="4:4" x14ac:dyDescent="0.2">
      <c r="D76" s="148"/>
    </row>
    <row r="77" spans="4:4" x14ac:dyDescent="0.2">
      <c r="D77" s="148"/>
    </row>
    <row r="78" spans="4:4" x14ac:dyDescent="0.2">
      <c r="D78" s="148"/>
    </row>
    <row r="79" spans="4:4" x14ac:dyDescent="0.2">
      <c r="D79" s="148"/>
    </row>
    <row r="80" spans="4:4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  <row r="5001" spans="4:4" x14ac:dyDescent="0.2">
      <c r="D5001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Blažková Renáta</cp:lastModifiedBy>
  <cp:lastPrinted>2016-07-17T18:43:44Z</cp:lastPrinted>
  <dcterms:created xsi:type="dcterms:W3CDTF">2009-04-08T07:15:50Z</dcterms:created>
  <dcterms:modified xsi:type="dcterms:W3CDTF">2016-09-29T09:34:55Z</dcterms:modified>
</cp:coreProperties>
</file>